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5" sheetId="4" r:id="rId1"/>
  </sheets>
  <definedNames>
    <definedName name="_xlnm.Print_Area" localSheetId="0">'2015'!$A$1:$F$58</definedName>
  </definedNames>
  <calcPr calcId="145621"/>
</workbook>
</file>

<file path=xl/calcChain.xml><?xml version="1.0" encoding="utf-8"?>
<calcChain xmlns="http://schemas.openxmlformats.org/spreadsheetml/2006/main">
  <c r="D45" i="4" l="1"/>
  <c r="C46" i="4"/>
  <c r="C45" i="4"/>
  <c r="D47" i="4" l="1"/>
  <c r="D46" i="4"/>
  <c r="C47" i="4"/>
  <c r="D27" i="4" l="1"/>
  <c r="D26" i="4"/>
  <c r="D25" i="4"/>
  <c r="C27" i="4"/>
  <c r="C26" i="4"/>
  <c r="C25" i="4"/>
  <c r="E27" i="4"/>
  <c r="E26" i="4"/>
  <c r="B26" i="4"/>
  <c r="E25" i="4"/>
  <c r="D39" i="4" l="1"/>
  <c r="D38" i="4"/>
  <c r="C39" i="4"/>
  <c r="C38" i="4"/>
  <c r="D35" i="4"/>
  <c r="D36" i="4"/>
  <c r="C36" i="4"/>
  <c r="C35" i="4"/>
  <c r="E47" i="4" l="1"/>
  <c r="E46" i="4" l="1"/>
  <c r="E39" i="4"/>
  <c r="E45" i="4"/>
  <c r="B46" i="4"/>
  <c r="B39" i="4"/>
  <c r="E35" i="4"/>
  <c r="B31" i="4"/>
  <c r="B30" i="4"/>
  <c r="B22" i="4"/>
  <c r="B13" i="4"/>
  <c r="B14" i="4" s="1"/>
  <c r="B9" i="4"/>
  <c r="B10" i="4" s="1"/>
</calcChain>
</file>

<file path=xl/sharedStrings.xml><?xml version="1.0" encoding="utf-8"?>
<sst xmlns="http://schemas.openxmlformats.org/spreadsheetml/2006/main" count="129" uniqueCount="60">
  <si>
    <t>Единицы измерения</t>
  </si>
  <si>
    <r>
      <rPr>
        <b/>
        <sz val="11"/>
        <color theme="1"/>
        <rFont val="Times New Roman"/>
        <family val="1"/>
        <charset val="204"/>
      </rPr>
      <t>1-я группа потребления</t>
    </r>
    <r>
      <rPr>
        <sz val="11"/>
        <color theme="1"/>
        <rFont val="Times New Roman"/>
        <family val="1"/>
        <charset val="204"/>
      </rPr>
      <t xml:space="preserve"> - Население, исполнители коммунальных услуг (с НДС)</t>
    </r>
  </si>
  <si>
    <r>
      <rPr>
        <b/>
        <sz val="11"/>
        <color theme="1"/>
        <rFont val="Times New Roman"/>
        <family val="1"/>
        <charset val="204"/>
      </rPr>
      <t>3-я группа потребления</t>
    </r>
    <r>
      <rPr>
        <sz val="11"/>
        <color theme="1"/>
        <rFont val="Times New Roman"/>
        <family val="1"/>
        <charset val="204"/>
      </rPr>
      <t xml:space="preserve"> - Иные организации (без НДС)</t>
    </r>
  </si>
  <si>
    <t>руб. / куб.м.</t>
  </si>
  <si>
    <t>Тепловая энергия, реализуемая для нужд населения (с НДС)</t>
  </si>
  <si>
    <t>Потребители, оплачивающие производство и передачу тепловой энергии (организации) (без НДС)</t>
  </si>
  <si>
    <t>руб. / Гкал</t>
  </si>
  <si>
    <t>Население</t>
  </si>
  <si>
    <t>Бюджетные потребители</t>
  </si>
  <si>
    <t>Прочие потребители</t>
  </si>
  <si>
    <t>период действия тарифа</t>
  </si>
  <si>
    <t>Тариф (руб.)</t>
  </si>
  <si>
    <t>Потребители услуг</t>
  </si>
  <si>
    <t>руб. / кВт*ч</t>
  </si>
  <si>
    <t>- Пиковая зона</t>
  </si>
  <si>
    <t>- Ночная зона</t>
  </si>
  <si>
    <t>- Полупиковая зона</t>
  </si>
  <si>
    <t>Поставщик услуг - ОАО "Московская объединенная энергетическая компания"</t>
  </si>
  <si>
    <t>Холодное водоснабжение , куб.м.</t>
  </si>
  <si>
    <t>Водоотведение (канализация) , куб.м.</t>
  </si>
  <si>
    <t>Тепловая энергия , Гкал</t>
  </si>
  <si>
    <t>Горячее водоснабжение , куб.м.</t>
  </si>
  <si>
    <t>Наименование документа</t>
  </si>
  <si>
    <t>Электрическая энергия , кВт/час</t>
  </si>
  <si>
    <t>Горячее водоснабжение (подогрев), куб.м.</t>
  </si>
  <si>
    <t>с 01.07.2013 г. по 31.12.2013 г.</t>
  </si>
  <si>
    <r>
      <t xml:space="preserve">Поставщик услуг - ОАО "Мосэнергосбыт" </t>
    </r>
    <r>
      <rPr>
        <b/>
        <sz val="11"/>
        <color theme="1"/>
        <rFont val="Times New Roman"/>
        <family val="1"/>
        <charset val="204"/>
      </rPr>
      <t xml:space="preserve"> </t>
    </r>
  </si>
  <si>
    <t>Одноставочный тариф:</t>
  </si>
  <si>
    <t>Тариф дифференцированный по трем зонам суток:</t>
  </si>
  <si>
    <t>Тариф дифференцированный по двум зонам суток:</t>
  </si>
  <si>
    <t>- Дневная зона</t>
  </si>
  <si>
    <t xml:space="preserve"> </t>
  </si>
  <si>
    <r>
      <rPr>
        <b/>
        <sz val="11"/>
        <color theme="1"/>
        <rFont val="Times New Roman"/>
        <family val="1"/>
        <charset val="204"/>
      </rPr>
      <t>2-я группа потребления</t>
    </r>
    <r>
      <rPr>
        <sz val="11"/>
        <color theme="1"/>
        <rFont val="Times New Roman"/>
        <family val="1"/>
        <charset val="204"/>
      </rPr>
      <t xml:space="preserve"> - Бюджетные организации (без НДС)</t>
    </r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</si>
  <si>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</si>
  <si>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Иные потребители, оплачивающие производство и передачу тепловой энергии (организации) (без НДС)</t>
  </si>
  <si>
    <t>Потребители - бюджетные учреждения, оплачивающие производство и передачу тепловой энергии (без НДС)</t>
  </si>
  <si>
    <t>Для потребителей, оплачивающих производство и передачу тепловой энергии, подключенные к тепловой сети без дополнительного преобразования тепловой энергии на тепловых пунктах:</t>
  </si>
  <si>
    <t>Для потребителей, оплачивающих производство и передачу тепловой энергии, подключенные к тепловой сети после тепловых пунктов или на тепловых пунктах, эксплуатируемых ОАО "МОЭК":</t>
  </si>
  <si>
    <t>Цены на закупаемые коммунальные ресурсы в домах, находящихся в управлении ООО "Управляющая компания "ФЕНИКС" в 2015 году</t>
  </si>
  <si>
    <t>с 01.01.2015 г. по 30.06.2015 г.</t>
  </si>
  <si>
    <t>с 01.07.2015 г. по 31.12.2015 г.</t>
  </si>
  <si>
    <t>Постановление РЭК г. Москвы от 19.12.2014г. № 505-в</t>
  </si>
  <si>
    <t>Постановление РЭК г.Москвы от 19.12.2014г. № 500-гв</t>
  </si>
  <si>
    <r>
      <t>Поставщик услуг - ОАО "Мосэнерго"</t>
    </r>
    <r>
      <rPr>
        <b/>
        <sz val="11"/>
        <color theme="1"/>
        <rFont val="Times New Roman"/>
        <family val="1"/>
        <charset val="204"/>
      </rPr>
      <t xml:space="preserve"> </t>
    </r>
  </si>
  <si>
    <t>Постановление РЭК г.Москвы от 19.12.2014г. № 498-тэ</t>
  </si>
  <si>
    <t>Постановление РЭК г. Москвы от 18.12.2014г. № 486-ээ</t>
  </si>
  <si>
    <r>
      <t>Поставщик услуг - АО "Мосводоканал"</t>
    </r>
    <r>
      <rPr>
        <b/>
        <sz val="12"/>
        <color theme="1"/>
        <rFont val="Times New Roman"/>
        <family val="1"/>
        <charset val="204"/>
      </rPr>
      <t xml:space="preserve"> </t>
    </r>
  </si>
  <si>
    <t>Постановление РЭК г.Москвы от 19.12.2014г. № 502-тэ</t>
  </si>
  <si>
    <t>лианозово</t>
  </si>
  <si>
    <t>шенк 11 население</t>
  </si>
  <si>
    <t>лианозово население</t>
  </si>
  <si>
    <t>шенк 11 прочие</t>
  </si>
  <si>
    <t>шенк 11 бюджет</t>
  </si>
  <si>
    <t>лианозово бюджет</t>
  </si>
  <si>
    <t>лианозово прочие</t>
  </si>
  <si>
    <t>алт 77к1, 85, новг 38 население</t>
  </si>
  <si>
    <t>алт 77к1, 85, новг 38 прочие</t>
  </si>
  <si>
    <t>население</t>
  </si>
  <si>
    <t>бюджет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</si>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</sst>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indent="3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BreakPreview" topLeftCell="A16" zoomScale="60" zoomScaleNormal="100" workbookViewId="0">
      <selection activeCell="P45" sqref="P45"/>
    </sheetView>
  </sheetViews>
  <sheetFormatPr defaultRowHeight="15" outlineLevelRow="1" x14ac:dyDescent="0.25"/>
  <cols>
    <col min="1" max="1" width="78" style="1" customWidth="1"/>
    <col min="2" max="2" width="13.140625" style="1" customWidth="1"/>
    <col min="3" max="3" width="18.85546875" style="1" customWidth="1"/>
    <col min="4" max="4" width="21.5703125" style="1" customWidth="1"/>
    <col min="5" max="5" width="19.85546875" style="1" hidden="1" customWidth="1"/>
    <col min="6" max="6" width="53.5703125" style="1" customWidth="1"/>
    <col min="7" max="7" width="28.7109375" style="1" customWidth="1"/>
    <col min="8" max="16384" width="9.140625" style="1"/>
  </cols>
  <sheetData>
    <row r="1" spans="1:7" ht="37.5" customHeight="1" x14ac:dyDescent="0.25">
      <c r="A1" s="44" t="s">
        <v>38</v>
      </c>
      <c r="B1" s="44"/>
      <c r="C1" s="44"/>
      <c r="D1" s="44"/>
      <c r="E1" s="44"/>
      <c r="F1" s="44"/>
    </row>
    <row r="3" spans="1:7" s="3" customFormat="1" ht="20.25" customHeight="1" x14ac:dyDescent="0.25">
      <c r="A3" s="51" t="s">
        <v>12</v>
      </c>
      <c r="B3" s="51" t="s">
        <v>0</v>
      </c>
      <c r="C3" s="45" t="s">
        <v>11</v>
      </c>
      <c r="D3" s="46"/>
      <c r="E3" s="47"/>
      <c r="F3" s="51" t="s">
        <v>22</v>
      </c>
    </row>
    <row r="4" spans="1:7" s="3" customFormat="1" ht="24" customHeight="1" x14ac:dyDescent="0.25">
      <c r="A4" s="52"/>
      <c r="B4" s="52"/>
      <c r="C4" s="48" t="s">
        <v>10</v>
      </c>
      <c r="D4" s="49"/>
      <c r="E4" s="50"/>
      <c r="F4" s="52"/>
    </row>
    <row r="5" spans="1:7" s="20" customFormat="1" ht="40.5" customHeight="1" x14ac:dyDescent="0.25">
      <c r="A5" s="53"/>
      <c r="B5" s="53"/>
      <c r="C5" s="18" t="s">
        <v>39</v>
      </c>
      <c r="D5" s="18" t="s">
        <v>40</v>
      </c>
      <c r="E5" s="18" t="s">
        <v>25</v>
      </c>
      <c r="F5" s="53"/>
    </row>
    <row r="6" spans="1:7" ht="21" customHeight="1" x14ac:dyDescent="0.25">
      <c r="A6" s="40" t="s">
        <v>46</v>
      </c>
      <c r="B6" s="40"/>
      <c r="C6" s="40"/>
      <c r="D6" s="40"/>
      <c r="E6" s="40"/>
      <c r="F6" s="40"/>
    </row>
    <row r="7" spans="1:7" ht="21" customHeight="1" x14ac:dyDescent="0.25">
      <c r="A7" s="54" t="s">
        <v>18</v>
      </c>
      <c r="B7" s="54"/>
      <c r="C7" s="54"/>
      <c r="D7" s="54"/>
      <c r="E7" s="54"/>
      <c r="F7" s="54"/>
    </row>
    <row r="8" spans="1:7" s="3" customFormat="1" ht="33" customHeight="1" x14ac:dyDescent="0.25">
      <c r="A8" s="5" t="s">
        <v>1</v>
      </c>
      <c r="B8" s="2" t="s">
        <v>3</v>
      </c>
      <c r="C8" s="22">
        <v>29.16</v>
      </c>
      <c r="D8" s="22">
        <v>30.87</v>
      </c>
      <c r="E8" s="10">
        <v>28.4</v>
      </c>
      <c r="F8" s="5" t="s">
        <v>41</v>
      </c>
      <c r="G8" s="30" t="s">
        <v>57</v>
      </c>
    </row>
    <row r="9" spans="1:7" s="3" customFormat="1" ht="31.5" customHeight="1" x14ac:dyDescent="0.25">
      <c r="A9" s="5" t="s">
        <v>32</v>
      </c>
      <c r="B9" s="2" t="str">
        <f>B8</f>
        <v>руб. / куб.м.</v>
      </c>
      <c r="C9" s="22">
        <v>24.71</v>
      </c>
      <c r="D9" s="23">
        <v>26.16</v>
      </c>
      <c r="E9" s="10">
        <v>24.07</v>
      </c>
      <c r="F9" s="5" t="s">
        <v>41</v>
      </c>
      <c r="G9" s="30" t="s">
        <v>58</v>
      </c>
    </row>
    <row r="10" spans="1:7" s="3" customFormat="1" ht="32.25" customHeight="1" x14ac:dyDescent="0.25">
      <c r="A10" s="5" t="s">
        <v>2</v>
      </c>
      <c r="B10" s="2" t="str">
        <f>B9</f>
        <v>руб. / куб.м.</v>
      </c>
      <c r="C10" s="22">
        <v>26.61</v>
      </c>
      <c r="D10" s="23">
        <v>28.17</v>
      </c>
      <c r="E10" s="10">
        <v>26.61</v>
      </c>
      <c r="F10" s="5" t="s">
        <v>41</v>
      </c>
      <c r="G10" s="30" t="s">
        <v>59</v>
      </c>
    </row>
    <row r="11" spans="1:7" ht="21" customHeight="1" x14ac:dyDescent="0.25">
      <c r="A11" s="54" t="s">
        <v>19</v>
      </c>
      <c r="B11" s="54"/>
      <c r="C11" s="54"/>
      <c r="D11" s="54"/>
      <c r="E11" s="54"/>
      <c r="F11" s="54"/>
    </row>
    <row r="12" spans="1:7" s="3" customFormat="1" ht="32.25" customHeight="1" x14ac:dyDescent="0.25">
      <c r="A12" s="5" t="s">
        <v>1</v>
      </c>
      <c r="B12" s="2" t="s">
        <v>3</v>
      </c>
      <c r="C12" s="22">
        <v>20.69</v>
      </c>
      <c r="D12" s="23">
        <v>21.9</v>
      </c>
      <c r="E12" s="10">
        <v>20.149999999999999</v>
      </c>
      <c r="F12" s="5" t="s">
        <v>41</v>
      </c>
      <c r="G12" s="30" t="s">
        <v>57</v>
      </c>
    </row>
    <row r="13" spans="1:7" s="3" customFormat="1" ht="31.5" customHeight="1" x14ac:dyDescent="0.25">
      <c r="A13" s="5" t="s">
        <v>32</v>
      </c>
      <c r="B13" s="2" t="str">
        <f>B12</f>
        <v>руб. / куб.м.</v>
      </c>
      <c r="C13" s="22">
        <v>17.53</v>
      </c>
      <c r="D13" s="23">
        <v>18.559999999999999</v>
      </c>
      <c r="E13" s="10">
        <v>17.079999999999998</v>
      </c>
      <c r="F13" s="5" t="s">
        <v>41</v>
      </c>
      <c r="G13" s="30" t="s">
        <v>58</v>
      </c>
    </row>
    <row r="14" spans="1:7" s="3" customFormat="1" ht="33.75" customHeight="1" x14ac:dyDescent="0.25">
      <c r="A14" s="5" t="s">
        <v>2</v>
      </c>
      <c r="B14" s="2" t="str">
        <f>B13</f>
        <v>руб. / куб.м.</v>
      </c>
      <c r="C14" s="22">
        <v>18.38</v>
      </c>
      <c r="D14" s="23">
        <v>19.46</v>
      </c>
      <c r="E14" s="10">
        <v>18.38</v>
      </c>
      <c r="F14" s="5" t="s">
        <v>41</v>
      </c>
      <c r="G14" s="30" t="s">
        <v>59</v>
      </c>
    </row>
    <row r="15" spans="1:7" ht="22.5" customHeight="1" x14ac:dyDescent="0.25">
      <c r="A15" s="40" t="s">
        <v>17</v>
      </c>
      <c r="B15" s="40"/>
      <c r="C15" s="40"/>
      <c r="D15" s="40"/>
      <c r="E15" s="40"/>
      <c r="F15" s="40"/>
    </row>
    <row r="16" spans="1:7" ht="23.25" customHeight="1" x14ac:dyDescent="0.25">
      <c r="A16" s="41" t="s">
        <v>20</v>
      </c>
      <c r="B16" s="42"/>
      <c r="C16" s="42"/>
      <c r="D16" s="42"/>
      <c r="E16" s="42"/>
      <c r="F16" s="43"/>
    </row>
    <row r="17" spans="1:7" s="20" customFormat="1" ht="54" customHeight="1" x14ac:dyDescent="0.25">
      <c r="A17" s="38" t="s">
        <v>36</v>
      </c>
      <c r="B17" s="39"/>
      <c r="C17" s="18"/>
      <c r="D17" s="21"/>
      <c r="E17" s="18"/>
      <c r="F17" s="19"/>
    </row>
    <row r="18" spans="1:7" s="20" customFormat="1" ht="27" customHeight="1" x14ac:dyDescent="0.25">
      <c r="A18" s="5" t="s">
        <v>4</v>
      </c>
      <c r="B18" s="2" t="s">
        <v>6</v>
      </c>
      <c r="C18" s="23">
        <v>1284.75</v>
      </c>
      <c r="D18" s="25">
        <v>1451.77</v>
      </c>
      <c r="E18" s="11">
        <v>1570.14</v>
      </c>
      <c r="F18" s="5" t="s">
        <v>47</v>
      </c>
      <c r="G18" s="29" t="s">
        <v>49</v>
      </c>
    </row>
    <row r="19" spans="1:7" s="3" customFormat="1" ht="34.5" customHeight="1" x14ac:dyDescent="0.25">
      <c r="A19" s="5" t="s">
        <v>34</v>
      </c>
      <c r="B19" s="2" t="s">
        <v>6</v>
      </c>
      <c r="C19" s="23">
        <v>1235.0999999999999</v>
      </c>
      <c r="D19" s="25">
        <v>1322.79</v>
      </c>
      <c r="E19" s="7">
        <v>1570.14</v>
      </c>
      <c r="F19" s="5" t="s">
        <v>47</v>
      </c>
      <c r="G19" s="29" t="s">
        <v>51</v>
      </c>
    </row>
    <row r="20" spans="1:7" s="3" customFormat="1" ht="45" customHeight="1" x14ac:dyDescent="0.25">
      <c r="A20" s="36" t="s">
        <v>37</v>
      </c>
      <c r="B20" s="37"/>
      <c r="C20" s="23"/>
      <c r="D20" s="25"/>
      <c r="E20" s="11"/>
      <c r="F20" s="5"/>
      <c r="G20" s="30"/>
    </row>
    <row r="21" spans="1:7" s="3" customFormat="1" ht="29.25" customHeight="1" x14ac:dyDescent="0.25">
      <c r="A21" s="5" t="s">
        <v>4</v>
      </c>
      <c r="B21" s="2" t="s">
        <v>6</v>
      </c>
      <c r="C21" s="23">
        <v>1720.9</v>
      </c>
      <c r="D21" s="25">
        <v>1944.62</v>
      </c>
      <c r="E21" s="11"/>
      <c r="F21" s="5" t="s">
        <v>47</v>
      </c>
      <c r="G21" s="30" t="s">
        <v>50</v>
      </c>
    </row>
    <row r="22" spans="1:7" s="3" customFormat="1" ht="35.25" customHeight="1" x14ac:dyDescent="0.25">
      <c r="A22" s="5" t="s">
        <v>34</v>
      </c>
      <c r="B22" s="2" t="str">
        <f>B19</f>
        <v>руб. / Гкал</v>
      </c>
      <c r="C22" s="23">
        <v>1558.47</v>
      </c>
      <c r="D22" s="25">
        <v>1669.12</v>
      </c>
      <c r="E22" s="11">
        <v>1558.47</v>
      </c>
      <c r="F22" s="5" t="s">
        <v>47</v>
      </c>
      <c r="G22" s="30" t="s">
        <v>48</v>
      </c>
    </row>
    <row r="23" spans="1:7" ht="21.75" customHeight="1" x14ac:dyDescent="0.25">
      <c r="A23" s="41" t="s">
        <v>21</v>
      </c>
      <c r="B23" s="42"/>
      <c r="C23" s="42"/>
      <c r="D23" s="42"/>
      <c r="E23" s="42"/>
      <c r="F23" s="43"/>
      <c r="G23" s="31"/>
    </row>
    <row r="24" spans="1:7" s="20" customFormat="1" ht="44.25" customHeight="1" x14ac:dyDescent="0.25">
      <c r="A24" s="36" t="s">
        <v>37</v>
      </c>
      <c r="B24" s="37"/>
      <c r="C24" s="18"/>
      <c r="D24" s="21"/>
      <c r="E24" s="18" t="s">
        <v>25</v>
      </c>
      <c r="F24" s="19"/>
      <c r="G24" s="29"/>
    </row>
    <row r="25" spans="1:7" s="3" customFormat="1" ht="35.25" customHeight="1" x14ac:dyDescent="0.25">
      <c r="A25" s="5" t="s">
        <v>4</v>
      </c>
      <c r="B25" s="2" t="s">
        <v>3</v>
      </c>
      <c r="C25" s="23">
        <f>C18*0.06196+C8</f>
        <v>108.76311</v>
      </c>
      <c r="D25" s="25">
        <f>D18*0.06196+D8</f>
        <v>120.8216692</v>
      </c>
      <c r="E25" s="11" t="e">
        <f>#REF!+E28</f>
        <v>#REF!</v>
      </c>
      <c r="F25" s="5"/>
      <c r="G25" s="30" t="s">
        <v>49</v>
      </c>
    </row>
    <row r="26" spans="1:7" s="3" customFormat="1" ht="36" customHeight="1" x14ac:dyDescent="0.25">
      <c r="A26" s="5" t="s">
        <v>35</v>
      </c>
      <c r="B26" s="2" t="str">
        <f>B25</f>
        <v>руб. / куб.м.</v>
      </c>
      <c r="C26" s="23">
        <f>C19*0.06196+C9</f>
        <v>101.236796</v>
      </c>
      <c r="D26" s="25">
        <f>D19*0.06196+D9</f>
        <v>108.12006839999999</v>
      </c>
      <c r="E26" s="11" t="e">
        <f>#REF!+#REF!</f>
        <v>#REF!</v>
      </c>
      <c r="F26" s="5"/>
      <c r="G26" s="30" t="s">
        <v>52</v>
      </c>
    </row>
    <row r="27" spans="1:7" s="3" customFormat="1" ht="36" customHeight="1" x14ac:dyDescent="0.25">
      <c r="A27" s="5" t="s">
        <v>34</v>
      </c>
      <c r="B27" s="2" t="s">
        <v>3</v>
      </c>
      <c r="C27" s="23">
        <f>C19*0.06196+C10</f>
        <v>103.13679599999999</v>
      </c>
      <c r="D27" s="25">
        <f>D19*0.06196+D10</f>
        <v>110.1300684</v>
      </c>
      <c r="E27" s="11" t="e">
        <f>#REF!+E30</f>
        <v>#REF!</v>
      </c>
      <c r="F27" s="5"/>
      <c r="G27" s="30" t="s">
        <v>51</v>
      </c>
    </row>
    <row r="28" spans="1:7" s="20" customFormat="1" ht="48" customHeight="1" x14ac:dyDescent="0.25">
      <c r="A28" s="38" t="s">
        <v>36</v>
      </c>
      <c r="B28" s="39"/>
      <c r="C28" s="26"/>
      <c r="D28" s="27"/>
      <c r="E28" s="18" t="s">
        <v>25</v>
      </c>
      <c r="F28" s="19"/>
      <c r="G28" s="29"/>
    </row>
    <row r="29" spans="1:7" s="3" customFormat="1" ht="24.75" customHeight="1" x14ac:dyDescent="0.25">
      <c r="A29" s="5" t="s">
        <v>7</v>
      </c>
      <c r="B29" s="2" t="s">
        <v>3</v>
      </c>
      <c r="C29" s="23">
        <v>135.79</v>
      </c>
      <c r="D29" s="25">
        <v>151.36000000000001</v>
      </c>
      <c r="E29" s="7">
        <v>125.69</v>
      </c>
      <c r="F29" s="5" t="s">
        <v>42</v>
      </c>
      <c r="G29" s="30" t="s">
        <v>50</v>
      </c>
    </row>
    <row r="30" spans="1:7" s="3" customFormat="1" ht="26.25" customHeight="1" x14ac:dyDescent="0.25">
      <c r="A30" s="5" t="s">
        <v>8</v>
      </c>
      <c r="B30" s="2" t="str">
        <f>B29</f>
        <v>руб. / куб.м.</v>
      </c>
      <c r="C30" s="23">
        <v>127.57</v>
      </c>
      <c r="D30" s="23">
        <v>136.32</v>
      </c>
      <c r="E30" s="7">
        <v>126.93</v>
      </c>
      <c r="F30" s="5" t="s">
        <v>42</v>
      </c>
      <c r="G30" s="30" t="s">
        <v>53</v>
      </c>
    </row>
    <row r="31" spans="1:7" s="3" customFormat="1" ht="26.25" customHeight="1" x14ac:dyDescent="0.25">
      <c r="A31" s="5" t="s">
        <v>9</v>
      </c>
      <c r="B31" s="2" t="str">
        <f>B29</f>
        <v>руб. / куб.м.</v>
      </c>
      <c r="C31" s="23">
        <v>129.47</v>
      </c>
      <c r="D31" s="23">
        <v>138.33000000000001</v>
      </c>
      <c r="E31" s="7">
        <v>129.47</v>
      </c>
      <c r="F31" s="5" t="s">
        <v>42</v>
      </c>
      <c r="G31" s="30" t="s">
        <v>54</v>
      </c>
    </row>
    <row r="32" spans="1:7" ht="21" hidden="1" customHeight="1" outlineLevel="1" x14ac:dyDescent="0.25">
      <c r="A32" s="41" t="s">
        <v>24</v>
      </c>
      <c r="B32" s="42"/>
      <c r="C32" s="42"/>
      <c r="D32" s="42"/>
      <c r="E32" s="42"/>
      <c r="F32" s="43"/>
      <c r="G32" s="31"/>
    </row>
    <row r="33" spans="1:10" s="20" customFormat="1" ht="40.5" hidden="1" customHeight="1" x14ac:dyDescent="0.25">
      <c r="A33" s="16"/>
      <c r="B33" s="17"/>
      <c r="C33" s="18" t="s">
        <v>39</v>
      </c>
      <c r="D33" s="21" t="s">
        <v>40</v>
      </c>
      <c r="E33" s="18" t="s">
        <v>25</v>
      </c>
      <c r="F33" s="19"/>
      <c r="G33" s="29"/>
    </row>
    <row r="34" spans="1:10" s="20" customFormat="1" ht="46.5" hidden="1" customHeight="1" x14ac:dyDescent="0.25">
      <c r="A34" s="38" t="s">
        <v>36</v>
      </c>
      <c r="B34" s="39"/>
      <c r="C34" s="18"/>
      <c r="D34" s="18"/>
      <c r="E34" s="18"/>
      <c r="F34" s="19"/>
      <c r="G34" s="29"/>
    </row>
    <row r="35" spans="1:10" s="3" customFormat="1" ht="35.25" hidden="1" customHeight="1" outlineLevel="1" x14ac:dyDescent="0.25">
      <c r="A35" s="5" t="s">
        <v>4</v>
      </c>
      <c r="B35" s="2" t="s">
        <v>6</v>
      </c>
      <c r="C35" s="15">
        <f>C18*0.06196</f>
        <v>79.603110000000001</v>
      </c>
      <c r="D35" s="7">
        <f>D18*0.06196</f>
        <v>89.951669199999998</v>
      </c>
      <c r="E35" s="7">
        <f>ROUND(E19*0.06196,2)</f>
        <v>97.29</v>
      </c>
      <c r="F35" s="5" t="s">
        <v>31</v>
      </c>
      <c r="G35" s="30" t="s">
        <v>31</v>
      </c>
    </row>
    <row r="36" spans="1:10" s="3" customFormat="1" ht="35.25" hidden="1" customHeight="1" outlineLevel="1" x14ac:dyDescent="0.25">
      <c r="A36" s="5" t="s">
        <v>34</v>
      </c>
      <c r="B36" s="2" t="s">
        <v>6</v>
      </c>
      <c r="C36" s="15">
        <f>C19*0.06196</f>
        <v>76.52679599999999</v>
      </c>
      <c r="D36" s="11">
        <f>D19*0.06196</f>
        <v>81.960068399999997</v>
      </c>
      <c r="E36" s="11"/>
      <c r="F36" s="5"/>
      <c r="G36" s="30"/>
    </row>
    <row r="37" spans="1:10" s="3" customFormat="1" ht="35.25" hidden="1" customHeight="1" outlineLevel="1" x14ac:dyDescent="0.25">
      <c r="A37" s="36" t="s">
        <v>37</v>
      </c>
      <c r="B37" s="37"/>
      <c r="C37" s="15"/>
      <c r="D37" s="11"/>
      <c r="E37" s="11"/>
      <c r="F37" s="5"/>
      <c r="G37" s="30"/>
    </row>
    <row r="38" spans="1:10" s="3" customFormat="1" ht="35.25" hidden="1" customHeight="1" outlineLevel="1" x14ac:dyDescent="0.25">
      <c r="A38" s="5" t="s">
        <v>4</v>
      </c>
      <c r="B38" s="2" t="s">
        <v>6</v>
      </c>
      <c r="C38" s="15">
        <f>C21*0.06196</f>
        <v>106.626964</v>
      </c>
      <c r="D38" s="11">
        <f>D21*0.06196</f>
        <v>120.4886552</v>
      </c>
      <c r="E38" s="11"/>
      <c r="F38" s="5"/>
      <c r="G38" s="30"/>
    </row>
    <row r="39" spans="1:10" s="3" customFormat="1" ht="36" hidden="1" customHeight="1" outlineLevel="1" x14ac:dyDescent="0.25">
      <c r="A39" s="5" t="s">
        <v>5</v>
      </c>
      <c r="B39" s="2" t="str">
        <f>B35</f>
        <v>руб. / Гкал</v>
      </c>
      <c r="C39" s="15">
        <f>C22*0.06196</f>
        <v>96.56280120000001</v>
      </c>
      <c r="D39" s="7">
        <f>D22*0.06196</f>
        <v>103.4186752</v>
      </c>
      <c r="E39" s="7">
        <f>ROUND(E22*0.06196,2)</f>
        <v>96.56</v>
      </c>
      <c r="F39" s="5"/>
      <c r="G39" s="30"/>
    </row>
    <row r="40" spans="1:10" ht="21" customHeight="1" collapsed="1" x14ac:dyDescent="0.25">
      <c r="A40" s="40" t="s">
        <v>43</v>
      </c>
      <c r="B40" s="40"/>
      <c r="C40" s="40"/>
      <c r="D40" s="40"/>
      <c r="E40" s="40"/>
      <c r="F40" s="40"/>
      <c r="G40" s="31"/>
    </row>
    <row r="41" spans="1:10" ht="21" customHeight="1" x14ac:dyDescent="0.25">
      <c r="A41" s="41" t="s">
        <v>20</v>
      </c>
      <c r="B41" s="42"/>
      <c r="C41" s="42"/>
      <c r="D41" s="42"/>
      <c r="E41" s="42"/>
      <c r="F41" s="43"/>
      <c r="G41" s="31"/>
    </row>
    <row r="42" spans="1:10" ht="31.5" customHeight="1" x14ac:dyDescent="0.25">
      <c r="A42" s="5" t="s">
        <v>4</v>
      </c>
      <c r="B42" s="2" t="s">
        <v>6</v>
      </c>
      <c r="C42" s="23">
        <v>1284.75</v>
      </c>
      <c r="D42" s="25">
        <v>1451.77</v>
      </c>
      <c r="E42" s="11"/>
      <c r="F42" s="5" t="s">
        <v>44</v>
      </c>
      <c r="G42" s="31" t="s">
        <v>55</v>
      </c>
    </row>
    <row r="43" spans="1:10" s="3" customFormat="1" ht="36" customHeight="1" x14ac:dyDescent="0.25">
      <c r="A43" s="5" t="s">
        <v>5</v>
      </c>
      <c r="B43" s="2" t="s">
        <v>6</v>
      </c>
      <c r="C43" s="23">
        <v>1215.74</v>
      </c>
      <c r="D43" s="25">
        <v>1312.81</v>
      </c>
      <c r="E43" s="7">
        <v>1212.97</v>
      </c>
      <c r="F43" s="5" t="s">
        <v>44</v>
      </c>
      <c r="G43" s="31" t="s">
        <v>56</v>
      </c>
    </row>
    <row r="44" spans="1:10" ht="21" customHeight="1" x14ac:dyDescent="0.25">
      <c r="A44" s="41" t="s">
        <v>21</v>
      </c>
      <c r="B44" s="42"/>
      <c r="C44" s="42"/>
      <c r="D44" s="42"/>
      <c r="E44" s="42"/>
      <c r="F44" s="43"/>
      <c r="G44" s="31"/>
    </row>
    <row r="45" spans="1:10" s="3" customFormat="1" ht="28.5" customHeight="1" x14ac:dyDescent="0.25">
      <c r="A45" s="5" t="s">
        <v>4</v>
      </c>
      <c r="B45" s="2" t="s">
        <v>3</v>
      </c>
      <c r="C45" s="22">
        <f>C42*0.06196+C8</f>
        <v>108.76311</v>
      </c>
      <c r="D45" s="24">
        <f>D42*0.06196+D8</f>
        <v>120.8216692</v>
      </c>
      <c r="E45" s="7" t="e">
        <f>E8+#REF!</f>
        <v>#REF!</v>
      </c>
      <c r="F45" s="5" t="s">
        <v>44</v>
      </c>
      <c r="G45" s="31" t="s">
        <v>55</v>
      </c>
    </row>
    <row r="46" spans="1:10" s="3" customFormat="1" ht="28.5" customHeight="1" x14ac:dyDescent="0.25">
      <c r="A46" s="5" t="s">
        <v>35</v>
      </c>
      <c r="B46" s="2" t="str">
        <f>B45</f>
        <v>руб. / куб.м.</v>
      </c>
      <c r="C46" s="22">
        <f>C43*0.06196+C9</f>
        <v>100.0372504</v>
      </c>
      <c r="D46" s="24">
        <f>D43*0.06196+D9</f>
        <v>107.50170759999999</v>
      </c>
      <c r="E46" s="7" t="e">
        <f>E10+#REF!</f>
        <v>#REF!</v>
      </c>
      <c r="F46" s="5" t="s">
        <v>44</v>
      </c>
      <c r="G46" s="31" t="s">
        <v>56</v>
      </c>
    </row>
    <row r="47" spans="1:10" s="3" customFormat="1" ht="28.5" customHeight="1" x14ac:dyDescent="0.25">
      <c r="A47" s="5" t="s">
        <v>34</v>
      </c>
      <c r="B47" s="2" t="s">
        <v>3</v>
      </c>
      <c r="C47" s="22">
        <f>C43*0.06196+C10</f>
        <v>101.9372504</v>
      </c>
      <c r="D47" s="24">
        <f>D43*0.06196+D10</f>
        <v>109.51170759999999</v>
      </c>
      <c r="E47" s="11">
        <f>E11+E48</f>
        <v>0</v>
      </c>
      <c r="F47" s="5" t="s">
        <v>44</v>
      </c>
      <c r="G47" s="31" t="s">
        <v>56</v>
      </c>
    </row>
    <row r="48" spans="1:10" ht="21" customHeight="1" x14ac:dyDescent="0.25">
      <c r="A48" s="40" t="s">
        <v>26</v>
      </c>
      <c r="B48" s="40"/>
      <c r="C48" s="40"/>
      <c r="D48" s="40"/>
      <c r="E48" s="40"/>
      <c r="F48" s="40"/>
      <c r="G48" s="3"/>
      <c r="H48" s="3"/>
      <c r="I48" s="3"/>
      <c r="J48" s="3"/>
    </row>
    <row r="49" spans="1:10" ht="23.25" customHeight="1" collapsed="1" x14ac:dyDescent="0.25">
      <c r="A49" s="32" t="s">
        <v>23</v>
      </c>
      <c r="B49" s="32"/>
      <c r="C49" s="32"/>
      <c r="D49" s="32"/>
      <c r="E49" s="32"/>
      <c r="F49" s="32"/>
      <c r="G49" s="3"/>
      <c r="H49" s="3"/>
      <c r="I49" s="3"/>
      <c r="J49" s="3"/>
    </row>
    <row r="50" spans="1:10" s="3" customFormat="1" ht="49.5" customHeight="1" x14ac:dyDescent="0.25">
      <c r="A50" s="13" t="s">
        <v>33</v>
      </c>
      <c r="B50" s="9"/>
      <c r="C50" s="15"/>
      <c r="D50" s="8"/>
      <c r="E50" s="8"/>
      <c r="F50" s="33" t="s">
        <v>45</v>
      </c>
    </row>
    <row r="51" spans="1:10" s="3" customFormat="1" ht="34.5" customHeight="1" x14ac:dyDescent="0.25">
      <c r="A51" s="14" t="s">
        <v>27</v>
      </c>
      <c r="B51" s="2" t="s">
        <v>13</v>
      </c>
      <c r="C51" s="22">
        <v>3.28</v>
      </c>
      <c r="D51" s="24">
        <v>3.52</v>
      </c>
      <c r="E51" s="7">
        <v>3.15</v>
      </c>
      <c r="F51" s="34"/>
    </row>
    <row r="52" spans="1:10" s="3" customFormat="1" ht="24.75" customHeight="1" x14ac:dyDescent="0.25">
      <c r="A52" s="14" t="s">
        <v>29</v>
      </c>
      <c r="B52" s="2"/>
      <c r="C52" s="22"/>
      <c r="D52" s="28"/>
      <c r="E52" s="12"/>
      <c r="F52" s="34"/>
    </row>
    <row r="53" spans="1:10" s="4" customFormat="1" ht="20.25" customHeight="1" x14ac:dyDescent="0.25">
      <c r="A53" s="6" t="s">
        <v>30</v>
      </c>
      <c r="B53" s="2" t="s">
        <v>13</v>
      </c>
      <c r="C53" s="22">
        <v>3.44</v>
      </c>
      <c r="D53" s="24">
        <v>3.9</v>
      </c>
      <c r="E53" s="7">
        <v>3.17</v>
      </c>
      <c r="F53" s="34"/>
    </row>
    <row r="54" spans="1:10" s="4" customFormat="1" ht="20.25" customHeight="1" x14ac:dyDescent="0.25">
      <c r="A54" s="6" t="s">
        <v>15</v>
      </c>
      <c r="B54" s="2" t="s">
        <v>13</v>
      </c>
      <c r="C54" s="22">
        <v>0.88</v>
      </c>
      <c r="D54" s="24">
        <v>1</v>
      </c>
      <c r="E54" s="7">
        <v>0.81</v>
      </c>
      <c r="F54" s="34"/>
    </row>
    <row r="55" spans="1:10" s="3" customFormat="1" ht="24.75" customHeight="1" x14ac:dyDescent="0.25">
      <c r="A55" s="14" t="s">
        <v>28</v>
      </c>
      <c r="B55" s="2"/>
      <c r="C55" s="22"/>
      <c r="D55" s="28"/>
      <c r="E55" s="12"/>
      <c r="F55" s="34"/>
    </row>
    <row r="56" spans="1:10" s="4" customFormat="1" ht="20.25" customHeight="1" x14ac:dyDescent="0.25">
      <c r="A56" s="6" t="s">
        <v>14</v>
      </c>
      <c r="B56" s="2" t="s">
        <v>13</v>
      </c>
      <c r="C56" s="22">
        <v>3.45</v>
      </c>
      <c r="D56" s="24">
        <v>3.91</v>
      </c>
      <c r="E56" s="7">
        <v>3.18</v>
      </c>
      <c r="F56" s="34"/>
    </row>
    <row r="57" spans="1:10" s="4" customFormat="1" ht="20.25" customHeight="1" x14ac:dyDescent="0.25">
      <c r="A57" s="6" t="s">
        <v>16</v>
      </c>
      <c r="B57" s="2" t="s">
        <v>13</v>
      </c>
      <c r="C57" s="22">
        <v>2.85</v>
      </c>
      <c r="D57" s="24">
        <v>3.23</v>
      </c>
      <c r="E57" s="7">
        <v>2.63</v>
      </c>
      <c r="F57" s="34"/>
    </row>
    <row r="58" spans="1:10" s="4" customFormat="1" ht="20.25" customHeight="1" x14ac:dyDescent="0.25">
      <c r="A58" s="6" t="s">
        <v>15</v>
      </c>
      <c r="B58" s="2" t="s">
        <v>13</v>
      </c>
      <c r="C58" s="22">
        <v>0.88</v>
      </c>
      <c r="D58" s="24">
        <v>1</v>
      </c>
      <c r="E58" s="7">
        <v>0.81</v>
      </c>
      <c r="F58" s="35"/>
    </row>
  </sheetData>
  <mergeCells count="25">
    <mergeCell ref="A15:F15"/>
    <mergeCell ref="A16:F16"/>
    <mergeCell ref="A11:F11"/>
    <mergeCell ref="A6:F6"/>
    <mergeCell ref="A7:F7"/>
    <mergeCell ref="A1:F1"/>
    <mergeCell ref="C3:E3"/>
    <mergeCell ref="C4:E4"/>
    <mergeCell ref="F3:F5"/>
    <mergeCell ref="B3:B5"/>
    <mergeCell ref="A3:A5"/>
    <mergeCell ref="A49:F49"/>
    <mergeCell ref="F50:F58"/>
    <mergeCell ref="A20:B20"/>
    <mergeCell ref="A17:B17"/>
    <mergeCell ref="A37:B37"/>
    <mergeCell ref="A48:F48"/>
    <mergeCell ref="A23:F23"/>
    <mergeCell ref="A28:B28"/>
    <mergeCell ref="A24:B24"/>
    <mergeCell ref="A34:B34"/>
    <mergeCell ref="A44:F44"/>
    <mergeCell ref="A40:F40"/>
    <mergeCell ref="A41:F41"/>
    <mergeCell ref="A32:F32"/>
  </mergeCells>
  <pageMargins left="0.7" right="0.7" top="0.75" bottom="0.75" header="0.3" footer="0.3"/>
  <pageSetup paperSize="9" scale="4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2015-10-06T06:51:16Z</dcterms:modified>
</cp:coreProperties>
</file>